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88" activeTab="0"/>
  </bookViews>
  <sheets>
    <sheet name="Tabelle1" sheetId="1" r:id="rId1"/>
    <sheet name="Tabelle2" sheetId="2" r:id="rId2"/>
  </sheets>
  <definedNames>
    <definedName name="_xlnm.Print_Area" localSheetId="0">'Tabelle1'!$A$1:$F$15</definedName>
  </definedNames>
  <calcPr fullCalcOnLoad="1"/>
</workbook>
</file>

<file path=xl/sharedStrings.xml><?xml version="1.0" encoding="utf-8"?>
<sst xmlns="http://schemas.openxmlformats.org/spreadsheetml/2006/main" count="18" uniqueCount="17">
  <si>
    <t>Berechnung der Vorlauf-/Kesseltemperatur</t>
  </si>
  <si>
    <t>Parameter</t>
  </si>
  <si>
    <t>Ist</t>
  </si>
  <si>
    <t>Variante</t>
  </si>
  <si>
    <t>Vorgaben</t>
  </si>
  <si>
    <r>
      <t>RT</t>
    </r>
    <r>
      <rPr>
        <b/>
        <vertAlign val="subscript"/>
        <sz val="11"/>
        <rFont val="Arial"/>
        <family val="2"/>
      </rPr>
      <t>Soll</t>
    </r>
    <r>
      <rPr>
        <b/>
        <sz val="9"/>
        <rFont val="Arial"/>
        <family val="2"/>
      </rPr>
      <t xml:space="preserve"> [°C] </t>
    </r>
  </si>
  <si>
    <r>
      <t xml:space="preserve"> Heizgr. </t>
    </r>
    <r>
      <rPr>
        <b/>
        <sz val="9"/>
        <rFont val="Arial"/>
        <family val="2"/>
      </rPr>
      <t>[°C]</t>
    </r>
  </si>
  <si>
    <r>
      <t xml:space="preserve">AT </t>
    </r>
    <r>
      <rPr>
        <b/>
        <sz val="9"/>
        <rFont val="Arial"/>
        <family val="2"/>
      </rPr>
      <t xml:space="preserve">[°C] </t>
    </r>
  </si>
  <si>
    <t xml:space="preserve">Neigung </t>
  </si>
  <si>
    <r>
      <t xml:space="preserve"> ΔT</t>
    </r>
    <r>
      <rPr>
        <b/>
        <vertAlign val="subscript"/>
        <sz val="10"/>
        <rFont val="Arial"/>
        <family val="2"/>
      </rPr>
      <t>RL</t>
    </r>
    <r>
      <rPr>
        <b/>
        <sz val="9"/>
        <rFont val="Arial"/>
        <family val="2"/>
      </rPr>
      <t xml:space="preserve"> [K]</t>
    </r>
  </si>
  <si>
    <r>
      <t>Niveau</t>
    </r>
    <r>
      <rPr>
        <b/>
        <sz val="9"/>
        <rFont val="Arial"/>
        <family val="2"/>
      </rPr>
      <t xml:space="preserve"> [K]</t>
    </r>
    <r>
      <rPr>
        <b/>
        <sz val="10"/>
        <rFont val="Arial"/>
        <family val="2"/>
      </rPr>
      <t xml:space="preserve"> </t>
    </r>
  </si>
  <si>
    <r>
      <t>T</t>
    </r>
    <r>
      <rPr>
        <b/>
        <vertAlign val="subscript"/>
        <sz val="10"/>
        <rFont val="Arial"/>
        <family val="2"/>
      </rPr>
      <t>VL</t>
    </r>
    <r>
      <rPr>
        <b/>
        <sz val="10"/>
        <rFont val="Arial"/>
        <family val="2"/>
      </rPr>
      <t xml:space="preserve"> :</t>
    </r>
  </si>
  <si>
    <r>
      <t>T</t>
    </r>
    <r>
      <rPr>
        <b/>
        <vertAlign val="subscript"/>
        <sz val="10"/>
        <rFont val="Arial"/>
        <family val="2"/>
      </rPr>
      <t>RL</t>
    </r>
    <r>
      <rPr>
        <b/>
        <sz val="10"/>
        <rFont val="Arial"/>
        <family val="2"/>
      </rPr>
      <t xml:space="preserve"> :</t>
    </r>
  </si>
  <si>
    <r>
      <t>T</t>
    </r>
    <r>
      <rPr>
        <b/>
        <vertAlign val="subscript"/>
        <sz val="10"/>
        <rFont val="Arial"/>
        <family val="2"/>
      </rPr>
      <t>VL</t>
    </r>
    <r>
      <rPr>
        <b/>
        <sz val="10"/>
        <rFont val="Arial"/>
        <family val="2"/>
      </rPr>
      <t xml:space="preserve"> Var. :</t>
    </r>
  </si>
  <si>
    <r>
      <t>∆</t>
    </r>
    <r>
      <rPr>
        <b/>
        <sz val="10"/>
        <rFont val="Arial"/>
        <family val="2"/>
      </rPr>
      <t>T</t>
    </r>
    <r>
      <rPr>
        <b/>
        <vertAlign val="subscript"/>
        <sz val="10"/>
        <rFont val="Arial"/>
        <family val="2"/>
      </rPr>
      <t>VL</t>
    </r>
    <r>
      <rPr>
        <b/>
        <sz val="10"/>
        <rFont val="Arial"/>
        <family val="2"/>
      </rPr>
      <t xml:space="preserve"> :</t>
    </r>
  </si>
  <si>
    <t>gegenüber dem Ist-Zustand</t>
  </si>
  <si>
    <t>In blau dargestellte Werte sind veränderbar.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</si>
</sst>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;[RED]\-0.0"/>
    <numFmt numFmtId="168" formatCode="0.00%"/>
  </numFmts>
  <fonts count="11">
    <font>
      <sz val="10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3" xfId="0" applyNumberFormat="1" applyFont="1" applyFill="1" applyBorder="1" applyAlignment="1">
      <alignment horizontal="center" vertical="center"/>
    </xf>
    <xf numFmtId="164" fontId="4" fillId="0" borderId="1" xfId="0" applyFont="1" applyBorder="1" applyAlignment="1" applyProtection="1">
      <alignment horizontal="right"/>
      <protection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3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>
      <alignment vertical="center"/>
    </xf>
    <xf numFmtId="164" fontId="4" fillId="0" borderId="4" xfId="0" applyFont="1" applyBorder="1" applyAlignment="1" applyProtection="1">
      <alignment horizontal="right"/>
      <protection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5" xfId="0" applyFont="1" applyBorder="1" applyAlignment="1" applyProtection="1">
      <alignment horizontal="center"/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164" fontId="4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 applyProtection="1">
      <alignment horizontal="right" vertical="center"/>
      <protection/>
    </xf>
    <xf numFmtId="164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Font="1" applyBorder="1" applyAlignment="1" applyProtection="1">
      <alignment horizontal="center" vertical="center"/>
      <protection locked="0"/>
    </xf>
    <xf numFmtId="164" fontId="4" fillId="3" borderId="9" xfId="0" applyNumberFormat="1" applyFont="1" applyFill="1" applyBorder="1" applyAlignment="1" applyProtection="1">
      <alignment horizontal="right" vertical="center"/>
      <protection/>
    </xf>
    <xf numFmtId="165" fontId="4" fillId="3" borderId="8" xfId="0" applyNumberFormat="1" applyFont="1" applyFill="1" applyBorder="1" applyAlignment="1" applyProtection="1">
      <alignment horizontal="center" vertical="center"/>
      <protection hidden="1"/>
    </xf>
    <xf numFmtId="164" fontId="4" fillId="3" borderId="10" xfId="0" applyFont="1" applyFill="1" applyBorder="1" applyAlignment="1">
      <alignment horizontal="right" vertical="center"/>
    </xf>
    <xf numFmtId="166" fontId="4" fillId="3" borderId="7" xfId="0" applyNumberFormat="1" applyFont="1" applyFill="1" applyBorder="1" applyAlignment="1" applyProtection="1">
      <alignment horizontal="center" vertical="center"/>
      <protection hidden="1"/>
    </xf>
    <xf numFmtId="164" fontId="4" fillId="0" borderId="9" xfId="0" applyNumberFormat="1" applyFont="1" applyFill="1" applyBorder="1" applyAlignment="1" applyProtection="1">
      <alignment horizontal="right" vertical="center"/>
      <protection/>
    </xf>
    <xf numFmtId="165" fontId="4" fillId="0" borderId="8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Font="1" applyFill="1" applyBorder="1" applyAlignment="1">
      <alignment horizontal="right"/>
    </xf>
    <xf numFmtId="166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11" xfId="0" applyFont="1" applyBorder="1" applyAlignment="1" applyProtection="1">
      <alignment horizontal="right" vertical="center"/>
      <protection/>
    </xf>
    <xf numFmtId="167" fontId="4" fillId="0" borderId="12" xfId="0" applyNumberFormat="1" applyFont="1" applyBorder="1" applyAlignment="1" applyProtection="1">
      <alignment horizontal="center" vertical="center" wrapText="1"/>
      <protection hidden="1"/>
    </xf>
    <xf numFmtId="164" fontId="10" fillId="0" borderId="13" xfId="0" applyFont="1" applyBorder="1" applyAlignment="1">
      <alignment horizontal="left" vertical="center" wrapText="1"/>
    </xf>
    <xf numFmtId="168" fontId="0" fillId="0" borderId="0" xfId="0" applyNumberFormat="1" applyFill="1" applyAlignment="1" applyProtection="1">
      <alignment/>
      <protection/>
    </xf>
    <xf numFmtId="164" fontId="10" fillId="0" borderId="0" xfId="0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8"/>
  <sheetViews>
    <sheetView showGridLines="0" showRowColHeaders="0" tabSelected="1" workbookViewId="0" topLeftCell="A1">
      <selection activeCell="C11" sqref="C11"/>
    </sheetView>
  </sheetViews>
  <sheetFormatPr defaultColWidth="12.57421875" defaultRowHeight="12.75"/>
  <cols>
    <col min="1" max="1" width="16.57421875" style="0" customWidth="1"/>
    <col min="2" max="2" width="12.421875" style="0" customWidth="1"/>
    <col min="3" max="3" width="12.140625" style="0" customWidth="1"/>
    <col min="4" max="4" width="11.8515625" style="0" customWidth="1"/>
    <col min="5" max="16384" width="11.57421875" style="0" customWidth="1"/>
  </cols>
  <sheetData>
    <row r="1" spans="1:3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>
        <f>IF(C6&lt;E6,C7*1.8317984*(C5-C6)^0.8281902+C8+C5,"AT &gt; HG " "")</f>
        <v>55.1731734542526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</row>
    <row r="3" spans="1:31" ht="21" customHeight="1">
      <c r="A3" s="1"/>
      <c r="B3" s="5" t="s">
        <v>0</v>
      </c>
      <c r="C3" s="5"/>
      <c r="D3" s="5"/>
      <c r="E3" s="5"/>
      <c r="G3" s="1"/>
      <c r="H3" s="1"/>
      <c r="I3" s="1"/>
      <c r="J3" s="1"/>
      <c r="K3" s="1"/>
      <c r="L3" s="1"/>
      <c r="M3" s="1"/>
      <c r="N3" s="1"/>
      <c r="O3" s="1"/>
      <c r="P3" s="1"/>
      <c r="Q3" s="4">
        <f>IF(D6&lt;E6,D7*1.8317984*(D5-C6)^0.8281902+D8+D5,"AT &gt; HG !")</f>
        <v>41.89666467567797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3"/>
    </row>
    <row r="4" spans="1:31" ht="17.25" customHeight="1">
      <c r="A4" s="1"/>
      <c r="B4" s="6" t="s">
        <v>1</v>
      </c>
      <c r="C4" s="7" t="s">
        <v>2</v>
      </c>
      <c r="D4" s="8" t="s">
        <v>3</v>
      </c>
      <c r="E4" s="6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3"/>
    </row>
    <row r="5" spans="1:31" ht="18.75" customHeight="1">
      <c r="A5" s="1"/>
      <c r="B5" s="9" t="s">
        <v>5</v>
      </c>
      <c r="C5" s="10">
        <v>22</v>
      </c>
      <c r="D5" s="11">
        <v>20</v>
      </c>
      <c r="E5" s="12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3"/>
    </row>
    <row r="6" spans="1:31" ht="17.25" customHeight="1">
      <c r="A6" s="1"/>
      <c r="B6" s="13" t="s">
        <v>7</v>
      </c>
      <c r="C6" s="14">
        <v>0</v>
      </c>
      <c r="D6" s="15">
        <f>C6</f>
        <v>0</v>
      </c>
      <c r="E6" s="16">
        <v>15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3"/>
    </row>
    <row r="7" spans="1:31" ht="17.25" customHeight="1">
      <c r="A7" s="1"/>
      <c r="B7" s="13" t="s">
        <v>8</v>
      </c>
      <c r="C7" s="17">
        <v>1.4</v>
      </c>
      <c r="D7" s="18">
        <v>1</v>
      </c>
      <c r="E7" s="19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"/>
    </row>
    <row r="8" spans="1:31" ht="17.25" customHeight="1">
      <c r="A8" s="1"/>
      <c r="B8" s="20" t="s">
        <v>10</v>
      </c>
      <c r="C8" s="21">
        <v>0</v>
      </c>
      <c r="D8" s="22">
        <v>0</v>
      </c>
      <c r="E8" s="23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/>
    </row>
    <row r="9" spans="1:31" ht="17.25" customHeight="1">
      <c r="A9" s="1"/>
      <c r="B9" s="24" t="s">
        <v>11</v>
      </c>
      <c r="C9" s="25" t="str">
        <f>IF(C6&lt;E6,CONCATENATE(FIXED(C7*1.8317984*(C5-C6)^0.8281902+C8+C5,1)," °C"),"at"&gt;"hg" "")</f>
        <v>55,2 °C</v>
      </c>
      <c r="D9" s="26" t="s">
        <v>12</v>
      </c>
      <c r="E9" s="27" t="str">
        <f>IF(C6&lt;E6,CONCATENATE(FIXED(Q2-MID(E8,1,2),1)," °C"),"--")</f>
        <v>47,2 °C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3"/>
    </row>
    <row r="10" spans="1:31" ht="17.25" customHeight="1">
      <c r="A10" s="1"/>
      <c r="B10" s="28" t="s">
        <v>13</v>
      </c>
      <c r="C10" s="29" t="str">
        <f>IF(C6&lt;E6,CONCATENATE(FIXED(D7*1.8317984*(D5-C6)^0.8281902+D8+D5,1)," °C"),"AT &gt; HG !")</f>
        <v>41,9 °C</v>
      </c>
      <c r="D10" s="30" t="s">
        <v>12</v>
      </c>
      <c r="E10" s="31" t="str">
        <f>IF(C6&lt;E6,CONCATENATE(FIXED(Q3-MID(E8,1,2),1)," °C"),"--")</f>
        <v>33,9 °C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3"/>
    </row>
    <row r="11" spans="1:31" ht="17.25" customHeight="1">
      <c r="A11" s="1"/>
      <c r="B11" s="32" t="s">
        <v>14</v>
      </c>
      <c r="C11" s="33" t="str">
        <f>CONCATENATE(FIXED(Q3-Q2,1)," K")</f>
        <v>-13,3 K</v>
      </c>
      <c r="D11" s="34" t="s">
        <v>15</v>
      </c>
      <c r="E11" s="3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3"/>
    </row>
    <row r="12" spans="1:31" ht="12.75">
      <c r="A12" s="1"/>
      <c r="B12" s="1"/>
      <c r="C12" s="1"/>
      <c r="D12" s="1"/>
      <c r="E12" s="1"/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/>
    </row>
    <row r="13" spans="1:31" ht="12.75">
      <c r="A13" s="1"/>
      <c r="B13" s="1"/>
      <c r="C13" s="1"/>
      <c r="D13" s="1"/>
      <c r="E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/>
    </row>
    <row r="14" spans="1:31" ht="12.75">
      <c r="A14" s="1"/>
      <c r="B14" s="1"/>
      <c r="C14" s="1"/>
      <c r="D14" s="1"/>
      <c r="E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</row>
    <row r="15" spans="1:31" ht="12.75">
      <c r="A15" s="1"/>
      <c r="B15" s="36" t="s">
        <v>16</v>
      </c>
      <c r="C15" s="1"/>
      <c r="D15" s="1"/>
      <c r="E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"/>
    </row>
    <row r="16" spans="1:3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</row>
    <row r="17" spans="1:3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</row>
    <row r="18" spans="1:3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3"/>
    </row>
    <row r="19" spans="1:3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3"/>
    </row>
    <row r="20" spans="1:3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3"/>
    </row>
    <row r="21" spans="1:3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3"/>
    </row>
    <row r="22" spans="1:3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3"/>
    </row>
    <row r="23" spans="1:3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3"/>
    </row>
    <row r="24" spans="1:3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</row>
    <row r="25" spans="1:3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3"/>
    </row>
    <row r="26" spans="1:3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3"/>
    </row>
    <row r="27" spans="1:3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3"/>
    </row>
    <row r="28" spans="1:3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3"/>
    </row>
    <row r="29" spans="1:3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3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3"/>
    </row>
    <row r="31" spans="1:3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3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3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3"/>
    </row>
    <row r="34" spans="1:3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3"/>
    </row>
    <row r="35" spans="1:3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3"/>
    </row>
    <row r="36" spans="1:3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"/>
    </row>
    <row r="37" spans="1:3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3"/>
    </row>
    <row r="38" spans="1:3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3"/>
    </row>
    <row r="39" spans="1:3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3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3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3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/>
    </row>
    <row r="43" spans="1:3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3"/>
    </row>
    <row r="44" spans="1:3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3"/>
    </row>
    <row r="45" spans="1:3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3"/>
    </row>
    <row r="46" spans="1:3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3"/>
    </row>
    <row r="47" spans="1:3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3"/>
    </row>
    <row r="48" spans="1:3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3"/>
    </row>
    <row r="49" spans="1:3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3"/>
    </row>
    <row r="50" spans="1:3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3"/>
    </row>
    <row r="51" spans="1:3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</row>
    <row r="52" spans="1:3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</row>
    <row r="53" spans="1:3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</row>
    <row r="54" spans="1:3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3"/>
    </row>
    <row r="55" spans="1:3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3"/>
    </row>
    <row r="56" spans="1:3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3"/>
    </row>
    <row r="57" spans="1:3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3"/>
    </row>
    <row r="58" spans="1:3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3"/>
    </row>
    <row r="59" spans="1:3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3"/>
    </row>
    <row r="60" spans="1:3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3"/>
    </row>
    <row r="61" spans="1:3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3"/>
    </row>
    <row r="62" spans="1:3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3"/>
    </row>
    <row r="63" spans="1:3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3"/>
    </row>
    <row r="64" spans="1:3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3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3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3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3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3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3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3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3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3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3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3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3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3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3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3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3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3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3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3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3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3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3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3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3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3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3"/>
    </row>
    <row r="91" spans="1:3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3"/>
    </row>
    <row r="92" spans="1:3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"/>
    </row>
    <row r="93" spans="1:3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3"/>
    </row>
    <row r="94" spans="1:3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3"/>
    </row>
    <row r="95" spans="1:3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3"/>
    </row>
    <row r="96" spans="1:3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3"/>
    </row>
    <row r="97" spans="1:3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3"/>
    </row>
    <row r="98" spans="1:3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3"/>
    </row>
    <row r="99" spans="1:3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3"/>
    </row>
    <row r="100" spans="1:3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3"/>
    </row>
    <row r="101" spans="1:3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3"/>
    </row>
    <row r="102" spans="1:3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3"/>
    </row>
    <row r="103" spans="1:3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3"/>
    </row>
    <row r="104" spans="1:3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3"/>
    </row>
    <row r="105" spans="1:3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3"/>
    </row>
    <row r="106" spans="1:3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3"/>
    </row>
    <row r="107" spans="1:3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3"/>
    </row>
    <row r="108" spans="1:3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3"/>
    </row>
    <row r="109" spans="1:3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3"/>
    </row>
    <row r="110" spans="1:3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3"/>
    </row>
    <row r="111" spans="1:3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3"/>
    </row>
    <row r="112" spans="1:3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3"/>
    </row>
    <row r="113" spans="1:3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3"/>
    </row>
    <row r="114" spans="1:3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3"/>
    </row>
    <row r="115" spans="1:3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3"/>
    </row>
    <row r="116" spans="1:3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3"/>
    </row>
    <row r="117" spans="6:31" ht="12.75"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6:31" ht="12.75"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</sheetData>
  <sheetProtection sheet="1" objects="1" scenarios="1"/>
  <mergeCells count="2">
    <mergeCell ref="B3:E3"/>
    <mergeCell ref="D11:E11"/>
  </mergeCells>
  <dataValidations count="8">
    <dataValidation type="whole" allowBlank="1" showErrorMessage="1" error="Nur ganzzahlige Werte im Bereich -20 bis +20" sqref="C8">
      <formula1>-20</formula1>
      <formula2>20</formula2>
    </dataValidation>
    <dataValidation type="decimal" allowBlank="1" showErrorMessage="1" error="Nur Dezimalwerte im Bereich von -22 bis 18" sqref="C6">
      <formula1>-22</formula1>
      <formula2>18</formula2>
    </dataValidation>
    <dataValidation type="whole" allowBlank="1" showErrorMessage="1" error="Nur ganzzahlige Werte im Bereich von 10 bis 18" sqref="E6">
      <formula1>10</formula1>
      <formula2>18</formula2>
    </dataValidation>
    <dataValidation type="whole" allowBlank="1" showErrorMessage="1" error="Nur ganzzahlige Werte im Bereich von 4 bis 25" sqref="E8">
      <formula1>4</formula1>
      <formula2>25</formula2>
    </dataValidation>
    <dataValidation type="decimal" allowBlank="1" showErrorMessage="1" error="Nur Dezimalwerte im Bereich von 0 bis 2,6" sqref="C7:D7">
      <formula1>0</formula1>
      <formula2>2.6</formula2>
    </dataValidation>
    <dataValidation type="whole" allowBlank="1" showErrorMessage="1" error="Nur ganzzahlige Werte im Bereich von -20 bis 20" sqref="D8">
      <formula1>-20</formula1>
      <formula2>20</formula2>
    </dataValidation>
    <dataValidation type="decimal" allowBlank="1" showErrorMessage="1" error="Nur Dezimalwerte von 15 bis 30" sqref="D5">
      <formula1>15</formula1>
      <formula2>30</formula2>
    </dataValidation>
    <dataValidation type="decimal" allowBlank="1" showErrorMessage="1" error="Nur Dezimalwerte im Bereich von 15 bis 28" sqref="C5">
      <formula1>15</formula1>
      <formula2>28</formula2>
    </dataValidation>
  </dataValidations>
  <printOptions/>
  <pageMargins left="0.9840277777777777" right="0.5902777777777778" top="1.5444444444444445" bottom="0.8277777777777777" header="0.39375" footer="0.5902777777777778"/>
  <pageSetup firstPageNumber="1" useFirstPageNumber="1" horizontalDpi="300" verticalDpi="300" orientation="portrait" paperSize="9"/>
  <headerFooter alignWithMargins="0">
    <oddHeader>&amp;L&amp;"Times New Roman,Standard"&amp;12Viessmann Vitotronic&amp;R&amp;"Times New Roman,Standard"&amp;12&amp;D</oddHeader>
    <oddFooter xml:space="preserve">&amp;C&amp;"Arial,Fett"1plus Bauplanung + Energieberatung&amp;"Arial,Standard"      57076 Siegen  -  www.rosteck.org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9840277777777777" right="0.5902777777777778" top="1.5444444444444445" bottom="0.8277777777777777" header="0.39375" footer="0.5902777777777778"/>
  <pageSetup horizontalDpi="300" verticalDpi="300" orientation="portrait" paperSize="9"/>
  <headerFooter alignWithMargins="0">
    <oddHeader>&amp;L&amp;"Times New Roman,Standard"&amp;12Viessmann Vitotronic&amp;R&amp;"Times New Roman,Standard"&amp;12&amp;D</oddHeader>
    <oddFooter xml:space="preserve">&amp;C&amp;"Arial,Fett"1plus Bauplanung + Energieberatung&amp;"Arial,Standard"      57076 Siegen  -  www.rosteck.org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 R</dc:creator>
  <cp:keywords/>
  <dc:description/>
  <cp:lastModifiedBy>F R</cp:lastModifiedBy>
  <dcterms:created xsi:type="dcterms:W3CDTF">2009-11-02T19:08:23Z</dcterms:created>
  <dcterms:modified xsi:type="dcterms:W3CDTF">2009-11-02T23:30:10Z</dcterms:modified>
  <cp:category/>
  <cp:version/>
  <cp:contentType/>
  <cp:contentStatus/>
  <cp:revision>15</cp:revision>
</cp:coreProperties>
</file>